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Шлагбаумы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/>
  <c r="G13"/>
  <c r="G19"/>
  <c r="H59"/>
  <c r="H57"/>
  <c r="H60" s="1"/>
  <c r="H52"/>
  <c r="E52"/>
  <c r="E51"/>
  <c r="E50"/>
  <c r="H49"/>
  <c r="E48"/>
  <c r="H47"/>
  <c r="E46"/>
  <c r="E45"/>
  <c r="H44"/>
  <c r="H43"/>
  <c r="H42"/>
  <c r="H34"/>
  <c r="H33"/>
  <c r="H32"/>
  <c r="H31"/>
  <c r="H30"/>
  <c r="H29"/>
  <c r="H28"/>
  <c r="H27"/>
  <c r="H26"/>
  <c r="H25"/>
  <c r="H24"/>
  <c r="H19"/>
  <c r="H20" s="1"/>
  <c r="E19"/>
  <c r="H15"/>
  <c r="H14"/>
  <c r="H12"/>
  <c r="H13" s="1"/>
  <c r="H16" s="1"/>
  <c r="E12"/>
  <c r="H53" l="1"/>
  <c r="H35"/>
  <c r="H36" s="1"/>
  <c r="E53"/>
</calcChain>
</file>

<file path=xl/sharedStrings.xml><?xml version="1.0" encoding="utf-8"?>
<sst xmlns="http://schemas.openxmlformats.org/spreadsheetml/2006/main" count="80" uniqueCount="69">
  <si>
    <t>ИП Воробьев Владимир Борисович</t>
  </si>
  <si>
    <t>www.ekotehservis.ru</t>
  </si>
  <si>
    <t>г. Владимир  ул. Крайнова д.4 цоколь оф 1. Тел./факс Тел.: (4922) 36-05-10., 8920-622-79-58</t>
  </si>
  <si>
    <t xml:space="preserve">      e-mail: info@ekotehservis.ru    </t>
  </si>
  <si>
    <t>Коммерческое предложение № 136.1</t>
  </si>
  <si>
    <t>Михалькова д.2б</t>
  </si>
  <si>
    <t>Артикул</t>
  </si>
  <si>
    <t>Наименование</t>
  </si>
  <si>
    <t>Кол-во</t>
  </si>
  <si>
    <t>Стоимость за ед.</t>
  </si>
  <si>
    <t>Стоимость общ.</t>
  </si>
  <si>
    <t>скидка</t>
  </si>
  <si>
    <t>Стоимость со скидкой</t>
  </si>
  <si>
    <t>ASB 6(6000) (AN-MOTORS Россия-китай)</t>
  </si>
  <si>
    <r>
      <rPr>
        <b/>
        <sz val="14"/>
        <rFont val="Arial Cyr"/>
        <family val="2"/>
        <charset val="204"/>
      </rPr>
      <t>Электромеханический шлагбаум СЕРОГО ЦВЕТА со встроенным блоком управления, радиоприемник. В комплекте</t>
    </r>
    <r>
      <rPr>
        <b/>
        <sz val="18"/>
        <rFont val="Arial Cyr"/>
        <charset val="204"/>
      </rPr>
      <t xml:space="preserve"> </t>
    </r>
    <r>
      <rPr>
        <b/>
        <sz val="14"/>
        <rFont val="Arial Cyr"/>
        <family val="2"/>
        <charset val="204"/>
      </rPr>
      <t xml:space="preserve"> стрела  6м., светоотражающие наклейки. </t>
    </r>
  </si>
  <si>
    <t>Итого стоимость шлагбаума:</t>
  </si>
  <si>
    <t xml:space="preserve"> Работа по установке шлагбаума  электрооборудования и  доп материалы, подключение.</t>
  </si>
  <si>
    <t>Закладная рама (основание)</t>
  </si>
  <si>
    <t xml:space="preserve">Итого стоимость шлагбаума  с монтажом: </t>
  </si>
  <si>
    <t>Дополнительно аксессуары</t>
  </si>
  <si>
    <t>Фотоэлементы беспроводные</t>
  </si>
  <si>
    <t>Итого стоимость аксессуаров:</t>
  </si>
  <si>
    <t>Доп работы и материалы на  шлагбаум.</t>
  </si>
  <si>
    <t xml:space="preserve"> Работа по установке и подключению аксесуаров . </t>
  </si>
  <si>
    <t xml:space="preserve">количество метров по факту подключения </t>
  </si>
  <si>
    <t xml:space="preserve"> прокладка кабельных линий , подключение . </t>
  </si>
  <si>
    <t>Трубостойка 60*60*5м</t>
  </si>
  <si>
    <t>Столбик фотоэлемента</t>
  </si>
  <si>
    <t>Труба, гофр уличнойпрокладки.</t>
  </si>
  <si>
    <t xml:space="preserve"> Кабель 2*1,5  </t>
  </si>
  <si>
    <t>автомат, коробка</t>
  </si>
  <si>
    <t>доп материалы</t>
  </si>
  <si>
    <t xml:space="preserve">штробление, заделка асфальта </t>
  </si>
  <si>
    <t>сухой асфальт</t>
  </si>
  <si>
    <t>земляные работы, закопка кабеля на штык лопаты.</t>
  </si>
  <si>
    <t>итого допы:</t>
  </si>
  <si>
    <t>Всего:</t>
  </si>
  <si>
    <t xml:space="preserve">Управление через телефон на выбор </t>
  </si>
  <si>
    <t>ипро 2</t>
  </si>
  <si>
    <t>GSM модуль до 2000 абонентов (SIM любого оператора), Запись/чтение базы номеров пользователей через Интернет (FTP), Запись/удаление номеров по SMS (до 13 шт., 7 администраторов (SMS-управление).</t>
  </si>
  <si>
    <t>ипро 3</t>
  </si>
  <si>
    <t>GSM модуль до 2000 абонентов (SIM любого оператора), Запись/чтение базы номеров пользователей через приложение, 5 администраторов (приложение, 2 реле).</t>
  </si>
  <si>
    <t>Домовой DIN 15000 4G</t>
  </si>
  <si>
    <t>•	Дистанционное обслуживание;
•	Мобильное приложение "NAVISET GSMGATE";
•	Добавление/удаление пользователей через моб. приложение (4 уровня администратора);
•	Память на 15 000 пользователей;
•	Планировщик - ограничение доступа по дням недели/времени;
•	Гостевой доступ, возможность задать количество проходов и/или установить период доступа для каждого пользователя;
•	Хранение/изменение всех настроек и списка телефонных номеров через облачный сервис;
•	Лёгкий старт без настройки;
•	Тревожные входы, поддержка цифровой фотокамеры для фиксации проходов;
•	Сохранение статистики проходов и фотографий в облаке;
•	Голосовое управление «АЛИСА»;
•	Монтаж на DIN Рейку 
•	Разъём для подключения внешней антены;</t>
  </si>
  <si>
    <t>Контроллер ПРАЙМ СКУД</t>
  </si>
  <si>
    <t>Контроллер предназначен для подключения к пропускной системе.Имеет 2 реле для управления несколькими автоматиками Оснащен встроенным GSM-модулем для работы чрез интернет. Администрирование через личный кабинет в облаке. Память рассчитана на 10000 средств доступа.</t>
  </si>
  <si>
    <t xml:space="preserve">ESIM320 (2G) </t>
  </si>
  <si>
    <t xml:space="preserve">GSM модуль до 2000 абонентов (SIM любого оператора), 5 администраторов, управление, программирование через интернет) </t>
  </si>
  <si>
    <t xml:space="preserve">ESIM320 (4G) </t>
  </si>
  <si>
    <t>GSM  (spider I)</t>
  </si>
  <si>
    <t xml:space="preserve">GSM/Bluetooth-модуль неогр колво абонентов (SIM любого оператора), 5 администраторов, управление, приложение для смартфона программирование через интернет) </t>
  </si>
  <si>
    <t>GSM  (spider I-WR)</t>
  </si>
  <si>
    <t>GSM/Bluetooth-модуль неогр колво абонентов (SIM любого оператора), 5 администраторов, управление, приложение для смартфона программирование через интернет) неклонируемые пульты</t>
  </si>
  <si>
    <t>GSM  (spider b)</t>
  </si>
  <si>
    <t xml:space="preserve">GSM/Bluetooth-модуль неогр колво абонентов (SIM любого оператора), 5 администраторов, управление, 2 реле, приложение для смартфона программирование через интернет) </t>
  </si>
  <si>
    <t>SG315A433 пульт управления</t>
  </si>
  <si>
    <t>SG315A433 - это некопируемый анти-клон пульт для управления шлагбаумами или воротами. Пульты совместимы с контроллерами PAL-ES серии WR и WRL.Каждый пульт SG315A433 имеет уникальный ID (нанесен в виде штрих кода на каждом пульте), который программно можно связать с конкретным пользователем.</t>
  </si>
  <si>
    <t>Программирование и монтаж GSM модуля ( начальное программирование).</t>
  </si>
  <si>
    <t>или</t>
  </si>
  <si>
    <t>В идеале так</t>
  </si>
  <si>
    <t>КП действительно 7 дней.</t>
  </si>
  <si>
    <t>Управление с пульта (не клонируется)</t>
  </si>
  <si>
    <t>Радиоприемник для неклонируемых пультов (1шт)</t>
  </si>
  <si>
    <t>Неклонируемый пульт (за 1 шт)</t>
  </si>
  <si>
    <t>от 100 шт</t>
  </si>
  <si>
    <t>Аварийное открывание для спец.служб</t>
  </si>
  <si>
    <t>Акустический детектор сирен экстренных служб. Модель SOS112 (вер. 3.1)</t>
  </si>
  <si>
    <t>Монтаж детектора сирен</t>
  </si>
  <si>
    <t>С уважением Павел 89206283041</t>
  </si>
</sst>
</file>

<file path=xl/styles.xml><?xml version="1.0" encoding="utf-8"?>
<styleSheet xmlns="http://schemas.openxmlformats.org/spreadsheetml/2006/main">
  <fonts count="36">
    <font>
      <sz val="10"/>
      <name val="Arial Cyr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6"/>
      <name val="Arial Cyr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u/>
      <sz val="10"/>
      <color rgb="FF0000FF"/>
      <name val="Arial Cyr"/>
      <family val="2"/>
      <charset val="204"/>
    </font>
    <font>
      <sz val="12"/>
      <name val="Arial Cyr"/>
      <family val="2"/>
      <charset val="204"/>
    </font>
    <font>
      <b/>
      <sz val="20"/>
      <name val="Arial Cyr"/>
      <family val="2"/>
      <charset val="204"/>
    </font>
    <font>
      <sz val="11"/>
      <name val="Arial Cyr"/>
      <family val="2"/>
      <charset val="204"/>
    </font>
    <font>
      <b/>
      <sz val="18"/>
      <name val="Arial Cyr"/>
      <family val="2"/>
      <charset val="204"/>
    </font>
    <font>
      <sz val="14"/>
      <name val="Arial Cyr"/>
      <family val="2"/>
      <charset val="204"/>
    </font>
    <font>
      <b/>
      <sz val="2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b/>
      <sz val="18"/>
      <name val="Arial Cyr"/>
      <charset val="204"/>
    </font>
    <font>
      <b/>
      <sz val="15"/>
      <name val="Arial"/>
      <family val="2"/>
      <charset val="204"/>
    </font>
    <font>
      <b/>
      <sz val="16"/>
      <name val="Arial"/>
      <family val="2"/>
      <charset val="204"/>
    </font>
    <font>
      <sz val="20"/>
      <name val="Kartika"/>
      <family val="1"/>
      <charset val="1"/>
    </font>
    <font>
      <b/>
      <sz val="16"/>
      <name val="Arial Cyr"/>
      <family val="2"/>
      <charset val="204"/>
    </font>
    <font>
      <sz val="16"/>
      <name val="Arial"/>
      <family val="2"/>
      <charset val="204"/>
    </font>
    <font>
      <sz val="20"/>
      <name val="Arial"/>
      <family val="2"/>
      <charset val="204"/>
    </font>
    <font>
      <sz val="14"/>
      <name val="Times New Roman"/>
      <family val="1"/>
      <charset val="204"/>
    </font>
    <font>
      <sz val="16"/>
      <name val="Arial Cyr"/>
      <family val="2"/>
      <charset val="204"/>
    </font>
    <font>
      <sz val="16"/>
      <name val="Kartika"/>
      <family val="1"/>
      <charset val="1"/>
    </font>
    <font>
      <sz val="20"/>
      <name val="Arial Cyr"/>
      <family val="2"/>
      <charset val="204"/>
    </font>
    <font>
      <b/>
      <sz val="20"/>
      <name val="Arial Cyr"/>
      <charset val="204"/>
    </font>
    <font>
      <sz val="18"/>
      <name val="Arial Cyr"/>
      <family val="2"/>
      <charset val="204"/>
    </font>
    <font>
      <sz val="12"/>
      <name val="Calibri"/>
      <family val="2"/>
      <charset val="1"/>
    </font>
    <font>
      <sz val="15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1"/>
    </font>
    <font>
      <b/>
      <sz val="22"/>
      <name val="Arial Cyr"/>
      <family val="2"/>
      <charset val="204"/>
    </font>
    <font>
      <sz val="22"/>
      <name val="Arial Cyr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Border="0" applyProtection="0"/>
    <xf numFmtId="0" fontId="35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 applyBorder="1" applyAlignment="1" applyProtection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indent="15"/>
    </xf>
    <xf numFmtId="0" fontId="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 applyProtection="1">
      <alignment horizontal="center" vertical="center"/>
    </xf>
    <xf numFmtId="10" fontId="13" fillId="0" borderId="1" xfId="0" applyNumberFormat="1" applyFont="1" applyBorder="1" applyAlignment="1" applyProtection="1">
      <alignment horizontal="center" vertical="center"/>
    </xf>
    <xf numFmtId="2" fontId="13" fillId="0" borderId="1" xfId="0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justify" vertical="center"/>
    </xf>
    <xf numFmtId="2" fontId="12" fillId="0" borderId="1" xfId="0" applyNumberFormat="1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>
      <alignment horizontal="justify" vertical="center"/>
    </xf>
    <xf numFmtId="0" fontId="21" fillId="0" borderId="1" xfId="0" applyFont="1" applyBorder="1" applyAlignment="1" applyProtection="1">
      <alignment horizontal="center" vertical="center"/>
    </xf>
    <xf numFmtId="2" fontId="21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2" fontId="22" fillId="0" borderId="1" xfId="0" applyNumberFormat="1" applyFont="1" applyBorder="1" applyAlignment="1" applyProtection="1">
      <alignment horizontal="center" vertical="center"/>
    </xf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center"/>
    </xf>
    <xf numFmtId="0" fontId="22" fillId="0" borderId="0" xfId="0" applyFont="1" applyBorder="1" applyAlignment="1" applyProtection="1">
      <alignment horizontal="center" vertical="center"/>
    </xf>
    <xf numFmtId="2" fontId="22" fillId="0" borderId="0" xfId="0" applyNumberFormat="1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justify" vertical="center"/>
    </xf>
    <xf numFmtId="10" fontId="21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4" fillId="0" borderId="1" xfId="0" applyFont="1" applyBorder="1" applyAlignment="1">
      <alignment horizontal="justify" vertical="center"/>
    </xf>
    <xf numFmtId="0" fontId="25" fillId="0" borderId="1" xfId="0" applyFont="1" applyBorder="1" applyAlignment="1" applyProtection="1">
      <alignment horizontal="center" vertical="center" wrapText="1"/>
    </xf>
    <xf numFmtId="0" fontId="0" fillId="0" borderId="0" xfId="0" applyBorder="1"/>
    <xf numFmtId="0" fontId="26" fillId="0" borderId="1" xfId="0" applyFont="1" applyBorder="1" applyAlignment="1">
      <alignment horizontal="justify" vertical="center"/>
    </xf>
    <xf numFmtId="0" fontId="12" fillId="0" borderId="1" xfId="0" applyFont="1" applyBorder="1" applyAlignment="1" applyProtection="1">
      <alignment horizontal="justify" vertical="center"/>
    </xf>
    <xf numFmtId="0" fontId="12" fillId="0" borderId="0" xfId="0" applyFont="1" applyBorder="1" applyAlignment="1" applyProtection="1">
      <alignment horizontal="left" vertical="center" wrapText="1"/>
    </xf>
    <xf numFmtId="0" fontId="27" fillId="0" borderId="0" xfId="0" applyFont="1" applyAlignment="1">
      <alignment wrapText="1"/>
    </xf>
    <xf numFmtId="0" fontId="21" fillId="0" borderId="0" xfId="0" applyFont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 applyProtection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0" fontId="15" fillId="0" borderId="1" xfId="0" applyNumberFormat="1" applyFont="1" applyBorder="1" applyAlignment="1" applyProtection="1">
      <alignment horizontal="center" vertical="center"/>
    </xf>
    <xf numFmtId="2" fontId="0" fillId="0" borderId="1" xfId="0" applyNumberFormat="1" applyBorder="1"/>
    <xf numFmtId="0" fontId="15" fillId="0" borderId="0" xfId="0" applyFont="1" applyAlignment="1">
      <alignment wrapText="1"/>
    </xf>
    <xf numFmtId="0" fontId="32" fillId="0" borderId="1" xfId="0" applyFont="1" applyBorder="1" applyAlignment="1">
      <alignment horizontal="justify" vertical="center"/>
    </xf>
    <xf numFmtId="2" fontId="15" fillId="0" borderId="1" xfId="0" applyNumberFormat="1" applyFont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33" fillId="0" borderId="0" xfId="0" applyFont="1"/>
    <xf numFmtId="0" fontId="8" fillId="0" borderId="0" xfId="0" applyFont="1"/>
    <xf numFmtId="0" fontId="34" fillId="0" borderId="0" xfId="0" applyFont="1"/>
    <xf numFmtId="2" fontId="34" fillId="0" borderId="0" xfId="0" applyNumberFormat="1" applyFont="1"/>
    <xf numFmtId="0" fontId="24" fillId="0" borderId="0" xfId="0" applyFont="1"/>
    <xf numFmtId="0" fontId="28" fillId="0" borderId="0" xfId="0" applyFont="1"/>
    <xf numFmtId="4" fontId="28" fillId="0" borderId="0" xfId="0" applyNumberFormat="1" applyFont="1"/>
    <xf numFmtId="2" fontId="28" fillId="0" borderId="0" xfId="0" applyNumberFormat="1" applyFont="1"/>
    <xf numFmtId="0" fontId="16" fillId="0" borderId="0" xfId="0" applyFont="1"/>
  </cellXfs>
  <cellStyles count="5">
    <cellStyle name="Гиперссылка" xfId="1" builtinId="8"/>
    <cellStyle name="Обычный" xfId="0" builtinId="0"/>
    <cellStyle name="Обычный 2 3" xfId="2"/>
    <cellStyle name="Обычный 2 3 2" xfId="3"/>
    <cellStyle name="Обычный 5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kotehservi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7"/>
  <sheetViews>
    <sheetView tabSelected="1" zoomScale="60" zoomScaleNormal="60" workbookViewId="0">
      <selection activeCell="B14" sqref="B14"/>
    </sheetView>
  </sheetViews>
  <sheetFormatPr defaultColWidth="8.7109375" defaultRowHeight="12.75"/>
  <cols>
    <col min="1" max="1" width="22.140625" customWidth="1"/>
    <col min="2" max="2" width="82.140625" customWidth="1"/>
    <col min="4" max="4" width="23.28515625" customWidth="1"/>
    <col min="5" max="5" width="21.140625" customWidth="1"/>
    <col min="6" max="6" width="18.28515625" customWidth="1"/>
    <col min="7" max="7" width="0.7109375" customWidth="1"/>
    <col min="8" max="8" width="25" customWidth="1"/>
  </cols>
  <sheetData>
    <row r="1" spans="1:8" ht="15.75">
      <c r="A1" s="3"/>
      <c r="B1" s="4"/>
    </row>
    <row r="2" spans="1:8" ht="23.25">
      <c r="A2" s="3"/>
      <c r="B2" s="5" t="s">
        <v>0</v>
      </c>
      <c r="C2" s="6" t="s">
        <v>1</v>
      </c>
    </row>
    <row r="3" spans="1:8" ht="15.75">
      <c r="A3" s="4" t="s">
        <v>2</v>
      </c>
      <c r="B3" s="7"/>
    </row>
    <row r="4" spans="1:8" ht="10.35" customHeight="1">
      <c r="A4" s="3"/>
      <c r="B4" s="6" t="s">
        <v>3</v>
      </c>
    </row>
    <row r="5" spans="1:8" ht="33.75" customHeight="1">
      <c r="A5" s="2"/>
      <c r="B5" s="2"/>
      <c r="C5" s="2"/>
    </row>
    <row r="6" spans="1:8" ht="15">
      <c r="A6" s="8"/>
      <c r="B6" s="9"/>
      <c r="C6" s="8"/>
    </row>
    <row r="7" spans="1:8" ht="23.25">
      <c r="B7" s="10" t="s">
        <v>4</v>
      </c>
    </row>
    <row r="8" spans="1:8" ht="23.25">
      <c r="A8" s="1"/>
      <c r="B8" s="1"/>
      <c r="C8" s="1"/>
    </row>
    <row r="9" spans="1:8" ht="18">
      <c r="A9" s="11"/>
      <c r="B9" s="12" t="s">
        <v>5</v>
      </c>
    </row>
    <row r="11" spans="1:8" ht="36">
      <c r="A11" s="13" t="s">
        <v>6</v>
      </c>
      <c r="B11" s="14" t="s">
        <v>7</v>
      </c>
      <c r="C11" s="15" t="s">
        <v>8</v>
      </c>
      <c r="D11" s="16" t="s">
        <v>9</v>
      </c>
      <c r="E11" s="17" t="s">
        <v>10</v>
      </c>
      <c r="F11" s="16" t="s">
        <v>11</v>
      </c>
      <c r="G11" s="18"/>
      <c r="H11" s="19" t="s">
        <v>12</v>
      </c>
    </row>
    <row r="12" spans="1:8" ht="59.25">
      <c r="A12" s="20" t="s">
        <v>13</v>
      </c>
      <c r="B12" s="19" t="s">
        <v>14</v>
      </c>
      <c r="C12" s="16">
        <v>1</v>
      </c>
      <c r="D12" s="21">
        <v>83199</v>
      </c>
      <c r="E12" s="21">
        <f>C12*D12</f>
        <v>83199</v>
      </c>
      <c r="F12" s="22">
        <v>0.05</v>
      </c>
      <c r="G12" s="23">
        <f>D12*F12*C12</f>
        <v>4159.95</v>
      </c>
      <c r="H12" s="24">
        <f>E12-G12</f>
        <v>79039.05</v>
      </c>
    </row>
    <row r="13" spans="1:8" ht="26.25">
      <c r="A13" s="20"/>
      <c r="B13" s="25" t="s">
        <v>15</v>
      </c>
      <c r="C13" s="16"/>
      <c r="D13" s="23"/>
      <c r="E13" s="23"/>
      <c r="F13" s="23"/>
      <c r="G13" s="23" t="e">
        <f>SUM(#REF!)</f>
        <v>#REF!</v>
      </c>
      <c r="H13" s="26">
        <f>H12</f>
        <v>79039.05</v>
      </c>
    </row>
    <row r="14" spans="1:8" ht="89.25" customHeight="1">
      <c r="A14" s="27"/>
      <c r="B14" s="28" t="s">
        <v>16</v>
      </c>
      <c r="C14" s="29">
        <v>1</v>
      </c>
      <c r="D14" s="29">
        <v>21000</v>
      </c>
      <c r="E14" s="30"/>
      <c r="F14" s="30"/>
      <c r="G14" s="30"/>
      <c r="H14" s="24">
        <f>D14*C14</f>
        <v>21000</v>
      </c>
    </row>
    <row r="15" spans="1:8" ht="39" customHeight="1">
      <c r="A15" s="27"/>
      <c r="B15" s="28" t="s">
        <v>17</v>
      </c>
      <c r="C15" s="29">
        <v>1</v>
      </c>
      <c r="D15" s="29">
        <v>4800</v>
      </c>
      <c r="E15" s="30"/>
      <c r="F15" s="30"/>
      <c r="G15" s="30"/>
      <c r="H15" s="24">
        <f>D15*C15</f>
        <v>4800</v>
      </c>
    </row>
    <row r="16" spans="1:8" s="34" customFormat="1" ht="27.95" customHeight="1">
      <c r="A16" s="31"/>
      <c r="B16" s="28" t="s">
        <v>18</v>
      </c>
      <c r="C16" s="32"/>
      <c r="D16" s="33"/>
      <c r="E16" s="33"/>
      <c r="F16" s="33"/>
      <c r="G16" s="33"/>
      <c r="H16" s="26">
        <f>SUM(H13:H15)</f>
        <v>104839.05</v>
      </c>
    </row>
    <row r="17" spans="1:8" ht="33.6" customHeight="1">
      <c r="A17" s="35"/>
      <c r="B17" s="36"/>
      <c r="C17" s="37"/>
      <c r="D17" s="38"/>
      <c r="E17" s="38"/>
      <c r="F17" s="38"/>
      <c r="G17" s="38"/>
      <c r="H17" s="39"/>
    </row>
    <row r="18" spans="1:8" ht="40.700000000000003" customHeight="1">
      <c r="A18" s="31"/>
      <c r="B18" s="40" t="s">
        <v>19</v>
      </c>
      <c r="C18" s="32"/>
      <c r="D18" s="33"/>
      <c r="E18" s="33"/>
      <c r="F18" s="33"/>
      <c r="G18" s="33"/>
      <c r="H18" s="41"/>
    </row>
    <row r="19" spans="1:8" ht="40.700000000000003" customHeight="1">
      <c r="A19" s="42"/>
      <c r="B19" s="43" t="s">
        <v>20</v>
      </c>
      <c r="C19" s="29">
        <v>1</v>
      </c>
      <c r="D19" s="30">
        <v>6500</v>
      </c>
      <c r="E19" s="30">
        <f>C19*D19</f>
        <v>6500</v>
      </c>
      <c r="F19" s="44">
        <v>0.1</v>
      </c>
      <c r="G19" s="30">
        <f>D19*F19*C19</f>
        <v>650</v>
      </c>
      <c r="H19" s="24">
        <f>E19-G19</f>
        <v>5850</v>
      </c>
    </row>
    <row r="20" spans="1:8" ht="40.700000000000003" customHeight="1">
      <c r="A20" s="32"/>
      <c r="B20" s="45" t="s">
        <v>21</v>
      </c>
      <c r="C20" s="32"/>
      <c r="D20" s="33"/>
      <c r="E20" s="33"/>
      <c r="F20" s="33"/>
      <c r="G20" s="33"/>
      <c r="H20" s="26">
        <f>SUM(H19:H19)</f>
        <v>5850</v>
      </c>
    </row>
    <row r="21" spans="1:8" ht="26.25">
      <c r="A21" s="37"/>
      <c r="B21" s="46"/>
      <c r="C21" s="37"/>
      <c r="D21" s="38"/>
      <c r="E21" s="38"/>
      <c r="F21" s="38"/>
      <c r="G21" s="38"/>
      <c r="H21" s="39"/>
    </row>
    <row r="22" spans="1:8" ht="26.25">
      <c r="A22" s="37"/>
      <c r="B22" s="46" t="s">
        <v>22</v>
      </c>
      <c r="C22" s="37"/>
      <c r="D22" s="38"/>
      <c r="E22" s="38"/>
      <c r="F22" s="38"/>
      <c r="G22" s="38"/>
      <c r="H22" s="39"/>
    </row>
    <row r="23" spans="1:8" ht="26.25">
      <c r="A23" s="37"/>
      <c r="B23" s="46"/>
      <c r="C23" s="37"/>
      <c r="D23" s="38"/>
      <c r="E23" s="38"/>
      <c r="F23" s="38"/>
      <c r="G23" s="38"/>
      <c r="H23" s="39"/>
    </row>
    <row r="24" spans="1:8" ht="26.25">
      <c r="A24" s="27"/>
      <c r="B24" s="47" t="s">
        <v>23</v>
      </c>
      <c r="C24" s="32">
        <v>1</v>
      </c>
      <c r="D24" s="33">
        <v>1500</v>
      </c>
      <c r="E24" s="33"/>
      <c r="F24" s="33"/>
      <c r="G24" s="33"/>
      <c r="H24" s="33">
        <f t="shared" ref="H24:H34" si="0">C24*D24</f>
        <v>1500</v>
      </c>
    </row>
    <row r="25" spans="1:8" ht="81">
      <c r="A25" s="48" t="s">
        <v>24</v>
      </c>
      <c r="B25" s="47" t="s">
        <v>25</v>
      </c>
      <c r="C25" s="32">
        <v>60</v>
      </c>
      <c r="D25" s="33">
        <v>120</v>
      </c>
      <c r="E25" s="33"/>
      <c r="F25" s="33"/>
      <c r="G25" s="33"/>
      <c r="H25" s="33">
        <f t="shared" si="0"/>
        <v>7200</v>
      </c>
    </row>
    <row r="26" spans="1:8" ht="26.25">
      <c r="A26" s="27"/>
      <c r="B26" s="47" t="s">
        <v>26</v>
      </c>
      <c r="C26" s="32">
        <v>0</v>
      </c>
      <c r="D26" s="33">
        <v>4200</v>
      </c>
      <c r="E26" s="33"/>
      <c r="F26" s="33"/>
      <c r="G26" s="33"/>
      <c r="H26" s="33">
        <f t="shared" si="0"/>
        <v>0</v>
      </c>
    </row>
    <row r="27" spans="1:8" s="34" customFormat="1" ht="26.25">
      <c r="A27" s="27"/>
      <c r="B27" s="47" t="s">
        <v>27</v>
      </c>
      <c r="C27" s="32">
        <v>1</v>
      </c>
      <c r="D27" s="33">
        <v>5750</v>
      </c>
      <c r="E27" s="33"/>
      <c r="F27" s="33"/>
      <c r="G27" s="33"/>
      <c r="H27" s="33">
        <f t="shared" si="0"/>
        <v>5750</v>
      </c>
    </row>
    <row r="28" spans="1:8" ht="81">
      <c r="A28" s="48" t="s">
        <v>24</v>
      </c>
      <c r="B28" s="47" t="s">
        <v>28</v>
      </c>
      <c r="C28" s="32">
        <v>60</v>
      </c>
      <c r="D28" s="33">
        <v>36</v>
      </c>
      <c r="E28" s="33"/>
      <c r="F28" s="33"/>
      <c r="G28" s="33"/>
      <c r="H28" s="33">
        <f t="shared" si="0"/>
        <v>2160</v>
      </c>
    </row>
    <row r="29" spans="1:8" s="49" customFormat="1" ht="81">
      <c r="A29" s="48" t="s">
        <v>24</v>
      </c>
      <c r="B29" s="47" t="s">
        <v>29</v>
      </c>
      <c r="C29" s="32">
        <v>60</v>
      </c>
      <c r="D29" s="33">
        <v>75</v>
      </c>
      <c r="E29" s="33"/>
      <c r="F29" s="33"/>
      <c r="G29" s="33"/>
      <c r="H29" s="33">
        <f t="shared" si="0"/>
        <v>4500</v>
      </c>
    </row>
    <row r="30" spans="1:8" s="49" customFormat="1" ht="26.25">
      <c r="A30" s="27"/>
      <c r="B30" s="47" t="s">
        <v>30</v>
      </c>
      <c r="C30" s="32">
        <v>1</v>
      </c>
      <c r="D30" s="33">
        <v>1250</v>
      </c>
      <c r="E30" s="33"/>
      <c r="F30" s="33"/>
      <c r="G30" s="33"/>
      <c r="H30" s="33">
        <f t="shared" si="0"/>
        <v>1250</v>
      </c>
    </row>
    <row r="31" spans="1:8" s="49" customFormat="1" ht="26.25">
      <c r="A31" s="27"/>
      <c r="B31" s="47" t="s">
        <v>31</v>
      </c>
      <c r="C31" s="32">
        <v>1</v>
      </c>
      <c r="D31" s="33">
        <v>2000</v>
      </c>
      <c r="E31" s="33"/>
      <c r="F31" s="33"/>
      <c r="G31" s="33"/>
      <c r="H31" s="33">
        <f t="shared" si="0"/>
        <v>2000</v>
      </c>
    </row>
    <row r="32" spans="1:8" s="49" customFormat="1" ht="26.25">
      <c r="A32" s="27"/>
      <c r="B32" s="47" t="s">
        <v>32</v>
      </c>
      <c r="C32" s="32">
        <v>0</v>
      </c>
      <c r="D32" s="33">
        <v>1000</v>
      </c>
      <c r="E32" s="33"/>
      <c r="F32" s="33"/>
      <c r="G32" s="33"/>
      <c r="H32" s="33">
        <f t="shared" si="0"/>
        <v>0</v>
      </c>
    </row>
    <row r="33" spans="1:8" s="49" customFormat="1" ht="26.25">
      <c r="A33" s="27"/>
      <c r="B33" s="47" t="s">
        <v>33</v>
      </c>
      <c r="C33" s="32">
        <v>0</v>
      </c>
      <c r="D33" s="33">
        <v>920</v>
      </c>
      <c r="E33" s="33"/>
      <c r="F33" s="33"/>
      <c r="G33" s="33"/>
      <c r="H33" s="33">
        <f t="shared" si="0"/>
        <v>0</v>
      </c>
    </row>
    <row r="34" spans="1:8" s="49" customFormat="1" ht="81">
      <c r="A34" s="48" t="s">
        <v>24</v>
      </c>
      <c r="B34" s="50" t="s">
        <v>34</v>
      </c>
      <c r="C34" s="32">
        <v>0</v>
      </c>
      <c r="D34" s="33">
        <v>100</v>
      </c>
      <c r="E34" s="33"/>
      <c r="F34" s="33"/>
      <c r="G34" s="33"/>
      <c r="H34" s="33">
        <f t="shared" si="0"/>
        <v>0</v>
      </c>
    </row>
    <row r="35" spans="1:8" s="49" customFormat="1" ht="26.25">
      <c r="A35" s="13"/>
      <c r="B35" s="25" t="s">
        <v>35</v>
      </c>
      <c r="C35" s="32"/>
      <c r="D35" s="33"/>
      <c r="E35" s="33"/>
      <c r="F35" s="33"/>
      <c r="G35" s="33"/>
      <c r="H35" s="26">
        <f>SUM(H24:H34)</f>
        <v>24360</v>
      </c>
    </row>
    <row r="36" spans="1:8" s="49" customFormat="1" ht="26.25">
      <c r="A36" s="13"/>
      <c r="B36" s="25" t="s">
        <v>36</v>
      </c>
      <c r="C36" s="32"/>
      <c r="D36" s="33"/>
      <c r="E36" s="33"/>
      <c r="F36" s="33"/>
      <c r="G36" s="33"/>
      <c r="H36" s="26">
        <f>H16+H20+H35</f>
        <v>135049.04999999999</v>
      </c>
    </row>
    <row r="37" spans="1:8" s="49" customFormat="1" ht="26.25">
      <c r="A37" s="13"/>
      <c r="B37" s="51"/>
      <c r="C37" s="32"/>
      <c r="D37" s="33"/>
      <c r="E37" s="33"/>
      <c r="F37" s="33"/>
      <c r="G37" s="33"/>
      <c r="H37" s="26"/>
    </row>
    <row r="38" spans="1:8" s="49" customFormat="1" ht="26.25">
      <c r="A38" s="37"/>
      <c r="B38" s="52"/>
      <c r="C38" s="37"/>
      <c r="D38" s="38"/>
      <c r="E38" s="38"/>
      <c r="F38" s="38"/>
      <c r="G38" s="38"/>
      <c r="H38" s="39"/>
    </row>
    <row r="39" spans="1:8" s="49" customFormat="1" ht="26.25">
      <c r="B39" s="53"/>
    </row>
    <row r="40" spans="1:8" s="49" customFormat="1"/>
    <row r="41" spans="1:8" s="49" customFormat="1" ht="26.25">
      <c r="A41" s="54"/>
      <c r="B41" s="46" t="s">
        <v>37</v>
      </c>
      <c r="C41" s="37"/>
      <c r="D41" s="38"/>
      <c r="E41" s="38"/>
      <c r="F41" s="38"/>
    </row>
    <row r="42" spans="1:8" ht="72">
      <c r="A42" s="55" t="s">
        <v>38</v>
      </c>
      <c r="B42" s="43" t="s">
        <v>39</v>
      </c>
      <c r="C42" s="18">
        <v>1</v>
      </c>
      <c r="D42" s="24">
        <v>6300</v>
      </c>
      <c r="E42" s="33"/>
      <c r="F42" s="33"/>
      <c r="H42" s="56">
        <f>C42*D42</f>
        <v>6300</v>
      </c>
    </row>
    <row r="43" spans="1:8" ht="54">
      <c r="A43" s="55" t="s">
        <v>40</v>
      </c>
      <c r="B43" s="43" t="s">
        <v>41</v>
      </c>
      <c r="C43" s="18">
        <v>0</v>
      </c>
      <c r="D43" s="24">
        <v>8750</v>
      </c>
      <c r="E43" s="33"/>
      <c r="F43" s="33"/>
      <c r="H43" s="56">
        <f>C43*D43</f>
        <v>0</v>
      </c>
    </row>
    <row r="44" spans="1:8" ht="267.75">
      <c r="A44" s="57" t="s">
        <v>42</v>
      </c>
      <c r="B44" s="58" t="s">
        <v>43</v>
      </c>
      <c r="C44" s="18">
        <v>0</v>
      </c>
      <c r="D44" s="24">
        <v>18460</v>
      </c>
      <c r="E44" s="33"/>
      <c r="F44" s="33"/>
      <c r="H44" s="56">
        <f>C44*D44</f>
        <v>0</v>
      </c>
    </row>
    <row r="45" spans="1:8" ht="63">
      <c r="A45" s="57" t="s">
        <v>44</v>
      </c>
      <c r="B45" s="58" t="s">
        <v>45</v>
      </c>
      <c r="C45" s="18">
        <v>0</v>
      </c>
      <c r="D45" s="24">
        <v>15300</v>
      </c>
      <c r="E45" s="59">
        <f>C45*D45</f>
        <v>0</v>
      </c>
      <c r="F45" s="33"/>
      <c r="H45" s="56"/>
    </row>
    <row r="46" spans="1:8" ht="54">
      <c r="A46" s="60" t="s">
        <v>46</v>
      </c>
      <c r="B46" s="43" t="s">
        <v>47</v>
      </c>
      <c r="C46" s="18">
        <v>0</v>
      </c>
      <c r="D46" s="24">
        <v>23900</v>
      </c>
      <c r="E46" s="59">
        <f>C46*D46</f>
        <v>0</v>
      </c>
      <c r="F46" s="61"/>
      <c r="H46" s="62"/>
    </row>
    <row r="47" spans="1:8" ht="54">
      <c r="A47" s="60" t="s">
        <v>48</v>
      </c>
      <c r="B47" s="43" t="s">
        <v>47</v>
      </c>
      <c r="C47" s="18">
        <v>0</v>
      </c>
      <c r="D47" s="24">
        <v>32000</v>
      </c>
      <c r="E47" s="59"/>
      <c r="F47" s="61"/>
      <c r="H47" s="56">
        <f>C47*D47</f>
        <v>0</v>
      </c>
    </row>
    <row r="48" spans="1:8" ht="54">
      <c r="A48" s="60" t="s">
        <v>49</v>
      </c>
      <c r="B48" s="43" t="s">
        <v>50</v>
      </c>
      <c r="C48" s="18">
        <v>1</v>
      </c>
      <c r="D48" s="24">
        <v>34490</v>
      </c>
      <c r="E48" s="59">
        <f>C48*D48</f>
        <v>34490</v>
      </c>
      <c r="F48" s="61"/>
      <c r="H48" s="62"/>
    </row>
    <row r="49" spans="1:8" ht="72">
      <c r="A49" s="60" t="s">
        <v>51</v>
      </c>
      <c r="B49" s="43" t="s">
        <v>52</v>
      </c>
      <c r="C49" s="18">
        <v>0</v>
      </c>
      <c r="D49" s="24">
        <v>38525</v>
      </c>
      <c r="E49" s="59"/>
      <c r="F49" s="61"/>
      <c r="H49" s="56">
        <f>C49*D49</f>
        <v>0</v>
      </c>
    </row>
    <row r="50" spans="1:8" ht="72">
      <c r="A50" s="60" t="s">
        <v>53</v>
      </c>
      <c r="B50" s="43" t="s">
        <v>54</v>
      </c>
      <c r="C50" s="18">
        <v>0</v>
      </c>
      <c r="D50" s="24">
        <v>39050</v>
      </c>
      <c r="E50" s="59">
        <f>C50*D50</f>
        <v>0</v>
      </c>
      <c r="F50" s="61"/>
      <c r="H50" s="62"/>
    </row>
    <row r="51" spans="1:8" ht="108">
      <c r="A51" s="60" t="s">
        <v>55</v>
      </c>
      <c r="B51" s="63" t="s">
        <v>56</v>
      </c>
      <c r="C51" s="18">
        <v>0</v>
      </c>
      <c r="D51" s="24">
        <v>2550</v>
      </c>
      <c r="E51" s="59">
        <f>C51*D51</f>
        <v>0</v>
      </c>
      <c r="F51" s="61"/>
      <c r="H51" s="62"/>
    </row>
    <row r="52" spans="1:8" ht="36">
      <c r="A52" s="27"/>
      <c r="B52" s="64" t="s">
        <v>57</v>
      </c>
      <c r="C52" s="16">
        <v>1</v>
      </c>
      <c r="D52" s="23">
        <v>3000</v>
      </c>
      <c r="E52" s="21">
        <f>C52*D52</f>
        <v>3000</v>
      </c>
      <c r="F52" s="65"/>
      <c r="H52" s="56">
        <f>C52*D52</f>
        <v>3000</v>
      </c>
    </row>
    <row r="53" spans="1:8" ht="26.25">
      <c r="B53" s="25" t="s">
        <v>36</v>
      </c>
      <c r="C53" s="32"/>
      <c r="D53" s="33"/>
      <c r="E53" s="26">
        <f>SUM(E46:E52)</f>
        <v>37490</v>
      </c>
      <c r="F53" s="33" t="s">
        <v>58</v>
      </c>
      <c r="H53" s="66">
        <f>SUM(H42:H52)</f>
        <v>9300</v>
      </c>
    </row>
    <row r="56" spans="1:8" ht="27.75">
      <c r="B56" s="67" t="s">
        <v>59</v>
      </c>
    </row>
    <row r="57" spans="1:8" ht="72">
      <c r="A57" s="60" t="s">
        <v>51</v>
      </c>
      <c r="B57" s="43" t="s">
        <v>52</v>
      </c>
      <c r="C57" s="18">
        <v>1</v>
      </c>
      <c r="D57" s="24">
        <v>38525</v>
      </c>
      <c r="E57" s="59"/>
      <c r="F57" s="61"/>
      <c r="H57" s="56">
        <f>C57*D57</f>
        <v>38525</v>
      </c>
    </row>
    <row r="58" spans="1:8" ht="108">
      <c r="A58" s="60" t="s">
        <v>55</v>
      </c>
      <c r="B58" s="63" t="s">
        <v>56</v>
      </c>
      <c r="C58" s="18">
        <v>0</v>
      </c>
      <c r="D58" s="24">
        <v>2550</v>
      </c>
      <c r="E58" s="59"/>
      <c r="F58" s="61"/>
      <c r="H58" s="62"/>
    </row>
    <row r="59" spans="1:8" ht="36">
      <c r="A59" s="27"/>
      <c r="B59" s="64" t="s">
        <v>57</v>
      </c>
      <c r="C59" s="16">
        <v>1</v>
      </c>
      <c r="D59" s="23">
        <v>3000</v>
      </c>
      <c r="E59" s="21"/>
      <c r="F59" s="65"/>
      <c r="H59" s="56">
        <f>C59*D59</f>
        <v>3000</v>
      </c>
    </row>
    <row r="60" spans="1:8" ht="26.25">
      <c r="B60" s="25" t="s">
        <v>36</v>
      </c>
      <c r="C60" s="32"/>
      <c r="D60" s="33"/>
      <c r="E60" s="26"/>
      <c r="F60" s="33"/>
      <c r="H60" s="66">
        <f>SUM(H57:H59)</f>
        <v>41525</v>
      </c>
    </row>
    <row r="61" spans="1:8" ht="27.75">
      <c r="B61" s="67"/>
    </row>
    <row r="62" spans="1:8" ht="27.75">
      <c r="B62" s="67" t="s">
        <v>60</v>
      </c>
    </row>
    <row r="63" spans="1:8" ht="27.75">
      <c r="B63" s="68"/>
      <c r="C63" s="69"/>
      <c r="D63" s="70"/>
      <c r="E63" s="71"/>
      <c r="F63" s="71"/>
    </row>
    <row r="64" spans="1:8" ht="26.25">
      <c r="B64" s="46"/>
    </row>
    <row r="65" spans="1:8" ht="27.75">
      <c r="A65" s="72"/>
      <c r="B65" s="67" t="s">
        <v>61</v>
      </c>
      <c r="C65" s="72"/>
      <c r="D65" s="72"/>
      <c r="E65" s="72"/>
      <c r="F65" s="72"/>
      <c r="G65" s="72"/>
      <c r="H65" s="72"/>
    </row>
    <row r="66" spans="1:8" ht="23.25">
      <c r="A66" s="72"/>
      <c r="B66" s="72"/>
      <c r="C66" s="72"/>
      <c r="D66" s="72"/>
      <c r="E66" s="72"/>
      <c r="F66" s="72"/>
      <c r="G66" s="72"/>
      <c r="H66" s="72"/>
    </row>
    <row r="67" spans="1:8" ht="23.25">
      <c r="A67" s="72"/>
      <c r="B67" s="72" t="s">
        <v>62</v>
      </c>
      <c r="C67" s="72"/>
      <c r="D67" s="73">
        <v>5000</v>
      </c>
      <c r="E67" s="72"/>
      <c r="F67" s="72"/>
      <c r="G67" s="72"/>
      <c r="H67" s="72"/>
    </row>
    <row r="68" spans="1:8" ht="23.25">
      <c r="A68" s="72"/>
      <c r="B68" s="72" t="s">
        <v>63</v>
      </c>
      <c r="C68" s="72"/>
      <c r="D68" s="73">
        <v>2500</v>
      </c>
      <c r="E68" s="72"/>
      <c r="F68" s="72"/>
      <c r="G68" s="72"/>
      <c r="H68" s="72"/>
    </row>
    <row r="69" spans="1:8" ht="23.25">
      <c r="A69" s="72"/>
      <c r="B69" s="72" t="s">
        <v>64</v>
      </c>
      <c r="C69" s="72"/>
      <c r="D69" s="74">
        <v>2000</v>
      </c>
      <c r="E69" s="72"/>
      <c r="F69" s="72"/>
      <c r="G69" s="72"/>
      <c r="H69" s="72"/>
    </row>
    <row r="70" spans="1:8" ht="23.25">
      <c r="A70" s="72"/>
      <c r="B70" s="72"/>
      <c r="C70" s="72"/>
      <c r="D70" s="74"/>
      <c r="E70" s="72"/>
      <c r="F70" s="72"/>
      <c r="G70" s="72"/>
      <c r="H70" s="72"/>
    </row>
    <row r="71" spans="1:8" ht="23.25">
      <c r="A71" s="72"/>
      <c r="B71" s="75" t="s">
        <v>65</v>
      </c>
      <c r="C71" s="72"/>
      <c r="D71" s="72"/>
      <c r="E71" s="72"/>
      <c r="F71" s="72"/>
      <c r="G71" s="72"/>
      <c r="H71" s="72"/>
    </row>
    <row r="73" spans="1:8" ht="40.5">
      <c r="A73" s="48"/>
      <c r="B73" s="47" t="s">
        <v>66</v>
      </c>
      <c r="C73" s="32">
        <v>1</v>
      </c>
      <c r="D73" s="33">
        <v>31500</v>
      </c>
      <c r="E73" s="33"/>
      <c r="F73" s="33"/>
      <c r="G73" s="33"/>
      <c r="H73" s="33"/>
    </row>
    <row r="74" spans="1:8" ht="26.25">
      <c r="A74" s="27"/>
      <c r="B74" s="47" t="s">
        <v>67</v>
      </c>
      <c r="C74" s="32">
        <v>1</v>
      </c>
      <c r="D74" s="33">
        <v>2500</v>
      </c>
      <c r="E74" s="33"/>
      <c r="F74" s="33"/>
      <c r="G74" s="33"/>
      <c r="H74" s="33"/>
    </row>
    <row r="77" spans="1:8" ht="20.25">
      <c r="B77" s="71" t="s">
        <v>68</v>
      </c>
    </row>
  </sheetData>
  <mergeCells count="2">
    <mergeCell ref="A5:C5"/>
    <mergeCell ref="A8:C8"/>
  </mergeCells>
  <hyperlinks>
    <hyperlink ref="C2" r:id="rId1"/>
  </hyperlinks>
  <pageMargins left="0.78749999999999998" right="0.78749999999999998" top="0.196527777777778" bottom="0.19652777777777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LibreOffice/7.2.2.2$Windows_X86_64 LibreOffice_project/02b2acce88a210515b4a5bb2e46cbfb63fe97d56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Шлагбаумы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Борисов</dc:creator>
  <cp:lastModifiedBy>Пользователь Windows</cp:lastModifiedBy>
  <cp:revision>12</cp:revision>
  <cp:lastPrinted>2025-06-09T12:48:37Z</cp:lastPrinted>
  <dcterms:created xsi:type="dcterms:W3CDTF">2016-06-14T22:17:05Z</dcterms:created>
  <dcterms:modified xsi:type="dcterms:W3CDTF">2025-12-08T12:47:35Z</dcterms:modified>
  <dc:language>ru-RU</dc:language>
</cp:coreProperties>
</file>